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EstaPasta_de_trabalho" defaultThemeVersion="124226"/>
  <workbookProtection lockStructure="1"/>
  <bookViews>
    <workbookView xWindow="0" yWindow="0" windowWidth="20490" windowHeight="7755"/>
  </bookViews>
  <sheets>
    <sheet name="Calendário - Soro+Vacina" sheetId="1" r:id="rId1"/>
  </sheets>
  <definedNames>
    <definedName name="_xlnm.Print_Area" localSheetId="0">'Calendário - Soro+Vacina'!$A$1:$I$19</definedName>
  </definedNames>
  <calcPr calcId="125725" iterateDelta="1E-4"/>
</workbook>
</file>

<file path=xl/calcChain.xml><?xml version="1.0" encoding="utf-8"?>
<calcChain xmlns="http://schemas.openxmlformats.org/spreadsheetml/2006/main">
  <c r="D17" i="1"/>
  <c r="G17"/>
  <c r="D21" l="1"/>
  <c r="G21" s="1"/>
  <c r="G11" l="1"/>
  <c r="F11"/>
  <c r="E11"/>
  <c r="D11"/>
  <c r="D13" l="1"/>
  <c r="G13"/>
  <c r="F13"/>
</calcChain>
</file>

<file path=xl/sharedStrings.xml><?xml version="1.0" encoding="utf-8"?>
<sst xmlns="http://schemas.openxmlformats.org/spreadsheetml/2006/main" count="25" uniqueCount="22">
  <si>
    <t>Vacina</t>
  </si>
  <si>
    <t>Imunobiológico</t>
  </si>
  <si>
    <t>Dia da aplicação da Vacina e do Soro</t>
  </si>
  <si>
    <r>
      <t xml:space="preserve">Data da Aplicação da Vacina
</t>
    </r>
    <r>
      <rPr>
        <sz val="10"/>
        <color theme="1"/>
        <rFont val="Arial"/>
        <family val="2"/>
      </rPr>
      <t>(insira o dia da primeria dose de vacina - DD/MM/AAAA)</t>
    </r>
  </si>
  <si>
    <t>Dose a ser aplicada (ml)</t>
  </si>
  <si>
    <t>Ampolas</t>
  </si>
  <si>
    <t>Peso (Kg)</t>
  </si>
  <si>
    <t>a</t>
  </si>
  <si>
    <t>Divisão de Vigilância de Zoonoses e Intoxicações - DVVZI</t>
  </si>
  <si>
    <r>
      <t xml:space="preserve">SAR/IGHAR
</t>
    </r>
    <r>
      <rPr>
        <sz val="12"/>
        <color theme="1"/>
        <rFont val="Arial"/>
        <family val="2"/>
      </rPr>
      <t>Até 7 dias após 1ª Dose de Vacina</t>
    </r>
  </si>
  <si>
    <t>Não Usar SAR/IGHAR a partir de</t>
  </si>
  <si>
    <t>IGHAR - Imunoglobulina Humana Antirrábica</t>
  </si>
  <si>
    <t>Programa Estadual de Controle da Raiva</t>
  </si>
  <si>
    <t>SAR - Soro Antirrábico</t>
  </si>
  <si>
    <t>Período de uso do SAR/IGHAR</t>
  </si>
  <si>
    <r>
      <rPr>
        <b/>
        <sz val="9"/>
        <color theme="1"/>
        <rFont val="Arial"/>
        <family val="2"/>
      </rPr>
      <t>Elaboração:</t>
    </r>
    <r>
      <rPr>
        <sz val="9"/>
        <color theme="1"/>
        <rFont val="Arial"/>
        <family val="2"/>
      </rPr>
      <t xml:space="preserve"> Tatiane Cristina Brites Dombroski, Enfermeira na DVVZI/SESA PR.</t>
    </r>
  </si>
  <si>
    <t>Diretoria de Atenção e Vigilância em Saúde</t>
  </si>
  <si>
    <t>Coordenadoria de Vigilância Ambiental - CVIA</t>
  </si>
  <si>
    <t>PROFILAXIA PÓS-EXPOSIÇÃO: (PEP) - Planilha de cálculo</t>
  </si>
  <si>
    <r>
      <t xml:space="preserve">Cálculo das datas para o uso de vacina </t>
    </r>
    <r>
      <rPr>
        <b/>
        <sz val="12"/>
        <color rgb="FFFF0000"/>
        <rFont val="Arial"/>
        <family val="2"/>
      </rPr>
      <t>VIA INTRADÉRMICA/INTRAMUSCULAR</t>
    </r>
    <r>
      <rPr>
        <b/>
        <sz val="12"/>
        <color theme="1"/>
        <rFont val="Arial"/>
        <family val="2"/>
      </rPr>
      <t xml:space="preserve"> e SAR/IGHAR</t>
    </r>
  </si>
  <si>
    <r>
      <t xml:space="preserve">Cálculo da dose de </t>
    </r>
    <r>
      <rPr>
        <b/>
        <sz val="12"/>
        <color rgb="FFFF0000"/>
        <rFont val="Arial"/>
        <family val="2"/>
      </rPr>
      <t>SAR</t>
    </r>
    <r>
      <rPr>
        <b/>
        <sz val="12"/>
        <color theme="1"/>
        <rFont val="Arial"/>
        <family val="2"/>
      </rPr>
      <t xml:space="preserve"> a ser aplicada e número de ampolas correspondentes</t>
    </r>
  </si>
  <si>
    <r>
      <t>Cálculo da dose de</t>
    </r>
    <r>
      <rPr>
        <b/>
        <sz val="12"/>
        <color rgb="FFFF0000"/>
        <rFont val="Arial"/>
        <family val="2"/>
      </rPr>
      <t xml:space="preserve"> IGHAR</t>
    </r>
    <r>
      <rPr>
        <b/>
        <sz val="12"/>
        <color theme="1"/>
        <rFont val="Arial"/>
        <family val="2"/>
      </rPr>
      <t xml:space="preserve"> a ser aplicada e número de ampolas correspondentes</t>
    </r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</si>
</sst>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Times New Roman"/>
      <family val="1"/>
    </font>
    <font>
      <b/>
      <sz val="11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434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2" xfId="0" applyFont="1" applyBorder="1" applyAlignment="1" applyProtection="1">
      <alignment horizontal="center" vertical="center"/>
    </xf>
    <xf numFmtId="0" fontId="1" fillId="0" borderId="0" xfId="0" applyFont="1" applyProtection="1"/>
    <xf numFmtId="0" fontId="3" fillId="2" borderId="3" xfId="0" applyFont="1" applyFill="1" applyBorder="1" applyAlignment="1" applyProtection="1">
      <alignment horizontal="center" vertical="center"/>
    </xf>
    <xf numFmtId="14" fontId="2" fillId="0" borderId="0" xfId="0" applyNumberFormat="1" applyFont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14" fontId="4" fillId="3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/>
    <xf numFmtId="0" fontId="10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center"/>
    </xf>
    <xf numFmtId="164" fontId="2" fillId="0" borderId="8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 wrapText="1"/>
    </xf>
    <xf numFmtId="14" fontId="7" fillId="0" borderId="6" xfId="0" applyNumberFormat="1" applyFont="1" applyBorder="1" applyAlignment="1" applyProtection="1">
      <alignment horizontal="center" vertical="center"/>
      <protection locked="0"/>
    </xf>
    <xf numFmtId="14" fontId="7" fillId="0" borderId="9" xfId="0" applyNumberFormat="1" applyFont="1" applyBorder="1" applyAlignment="1" applyProtection="1">
      <alignment horizontal="center" vertical="center"/>
      <protection locked="0"/>
    </xf>
    <xf numFmtId="14" fontId="7" fillId="0" borderId="7" xfId="0" applyNumberFormat="1" applyFont="1" applyBorder="1" applyAlignment="1" applyProtection="1">
      <alignment horizontal="center" vertical="center"/>
      <protection locked="0"/>
    </xf>
    <xf numFmtId="14" fontId="4" fillId="4" borderId="5" xfId="0" applyNumberFormat="1" applyFont="1" applyFill="1" applyBorder="1" applyAlignment="1" applyProtection="1">
      <alignment horizontal="center" vertical="center"/>
    </xf>
    <xf numFmtId="14" fontId="4" fillId="4" borderId="2" xfId="0" applyNumberFormat="1" applyFont="1" applyFill="1" applyBorder="1" applyAlignment="1" applyProtection="1">
      <alignment horizontal="center" vertical="center"/>
    </xf>
    <xf numFmtId="14" fontId="3" fillId="0" borderId="4" xfId="0" applyNumberFormat="1" applyFont="1" applyBorder="1" applyAlignment="1" applyProtection="1">
      <alignment horizontal="center" vertical="center"/>
    </xf>
    <xf numFmtId="14" fontId="2" fillId="0" borderId="2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343"/>
      <color rgb="FFF15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171450</xdr:rowOff>
    </xdr:to>
    <xdr:sp macro="" textlink="">
      <xdr:nvSpPr>
        <xdr:cNvPr id="1028" name="AutoShape 4" descr="https://expresso.pr.gov.br/expressoMail1_2/inc/show_img.php?msg_num=3595&amp;msg_folder=INBOX&amp;msg_part=4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</xdr:spPr>
    </xdr:sp>
    <xdr:clientData/>
  </xdr:twoCellAnchor>
  <xdr:twoCellAnchor>
    <xdr:from>
      <xdr:col>0</xdr:col>
      <xdr:colOff>104775</xdr:colOff>
      <xdr:row>26</xdr:row>
      <xdr:rowOff>41549</xdr:rowOff>
    </xdr:from>
    <xdr:to>
      <xdr:col>8</xdr:col>
      <xdr:colOff>85725</xdr:colOff>
      <xdr:row>26</xdr:row>
      <xdr:rowOff>87268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-8" t="-606" r="-8" b="-606"/>
        <a:stretch>
          <a:fillRect/>
        </a:stretch>
      </xdr:blipFill>
      <xdr:spPr bwMode="auto">
        <a:xfrm>
          <a:off x="104775" y="8975999"/>
          <a:ext cx="9296400" cy="45719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6</xdr:col>
      <xdr:colOff>285751</xdr:colOff>
      <xdr:row>0</xdr:row>
      <xdr:rowOff>28575</xdr:rowOff>
    </xdr:from>
    <xdr:to>
      <xdr:col>8</xdr:col>
      <xdr:colOff>9525</xdr:colOff>
      <xdr:row>4</xdr:row>
      <xdr:rowOff>40788</xdr:rowOff>
    </xdr:to>
    <xdr:pic>
      <xdr:nvPicPr>
        <xdr:cNvPr id="6" name="Imagem 5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A967A6D-BA08-4174-956F-943D82D3B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24676" y="28575"/>
          <a:ext cx="2400299" cy="917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1:P28"/>
  <sheetViews>
    <sheetView showGridLines="0" tabSelected="1" workbookViewId="0">
      <selection activeCell="C11" sqref="C11:C13"/>
    </sheetView>
  </sheetViews>
  <sheetFormatPr defaultRowHeight="21" customHeight="1"/>
  <cols>
    <col min="1" max="1" width="2.28515625" style="2" customWidth="1"/>
    <col min="2" max="2" width="22.7109375" style="2" customWidth="1"/>
    <col min="3" max="3" width="25.7109375" style="2" customWidth="1"/>
    <col min="4" max="5" width="15.7109375" style="2" customWidth="1"/>
    <col min="6" max="6" width="17.42578125" style="2" customWidth="1"/>
    <col min="7" max="7" width="24.42578125" style="2" customWidth="1"/>
    <col min="8" max="8" width="15.7109375" style="2" customWidth="1"/>
    <col min="9" max="16384" width="9.140625" style="2"/>
  </cols>
  <sheetData>
    <row r="1" spans="2:16" ht="10.5" customHeight="1">
      <c r="B1" s="15"/>
      <c r="C1" s="15"/>
      <c r="D1" s="15"/>
      <c r="E1" s="15"/>
      <c r="F1" s="15"/>
      <c r="G1" s="15"/>
      <c r="H1" s="15"/>
    </row>
    <row r="2" spans="2:16" ht="20.25" customHeight="1">
      <c r="B2" s="15" t="s">
        <v>16</v>
      </c>
      <c r="C2" s="15"/>
      <c r="D2" s="15"/>
      <c r="E2" s="15"/>
      <c r="F2" s="15"/>
      <c r="G2" s="15"/>
      <c r="H2" s="15"/>
    </row>
    <row r="3" spans="2:16" ht="20.25" customHeight="1">
      <c r="B3" s="15" t="s">
        <v>17</v>
      </c>
      <c r="C3" s="15"/>
      <c r="D3" s="15"/>
      <c r="E3" s="15"/>
      <c r="F3" s="15"/>
      <c r="G3" s="15"/>
      <c r="H3" s="15"/>
    </row>
    <row r="4" spans="2:16" ht="20.25" customHeight="1">
      <c r="B4" s="15" t="s">
        <v>8</v>
      </c>
      <c r="C4" s="15"/>
      <c r="D4" s="15"/>
      <c r="E4" s="15"/>
      <c r="F4" s="15"/>
      <c r="G4" s="15"/>
      <c r="H4" s="15"/>
    </row>
    <row r="5" spans="2:16" ht="20.25" customHeight="1">
      <c r="B5" s="15" t="s">
        <v>12</v>
      </c>
      <c r="C5" s="15"/>
      <c r="D5" s="15"/>
      <c r="E5" s="15"/>
      <c r="F5" s="15"/>
      <c r="G5" s="15"/>
      <c r="H5" s="15"/>
    </row>
    <row r="6" spans="2:16" ht="20.25" customHeight="1">
      <c r="B6" s="33" t="s">
        <v>18</v>
      </c>
      <c r="C6" s="33"/>
      <c r="D6" s="33"/>
      <c r="E6" s="33"/>
      <c r="F6" s="33"/>
      <c r="G6" s="33"/>
      <c r="H6" s="33"/>
      <c r="J6" s="15"/>
      <c r="K6" s="15"/>
      <c r="L6" s="15"/>
      <c r="M6" s="15"/>
      <c r="N6" s="15"/>
      <c r="O6" s="15"/>
      <c r="P6" s="15"/>
    </row>
    <row r="7" spans="2:16" ht="13.5" customHeight="1">
      <c r="B7" s="14"/>
      <c r="C7" s="14"/>
      <c r="D7" s="14"/>
      <c r="E7" s="14"/>
      <c r="F7" s="14"/>
      <c r="G7" s="14"/>
      <c r="H7" s="14"/>
      <c r="J7" s="12"/>
      <c r="K7" s="12"/>
      <c r="L7" s="12"/>
      <c r="M7" s="12"/>
      <c r="N7" s="12"/>
      <c r="O7" s="12"/>
      <c r="P7" s="12"/>
    </row>
    <row r="8" spans="2:16" ht="14.25" customHeight="1">
      <c r="B8" s="15" t="s">
        <v>19</v>
      </c>
      <c r="C8" s="15"/>
      <c r="D8" s="15"/>
      <c r="E8" s="15"/>
      <c r="F8" s="15"/>
      <c r="G8" s="15"/>
      <c r="H8" s="15"/>
    </row>
    <row r="9" spans="2:16" ht="29.25" customHeight="1">
      <c r="B9" s="16" t="s">
        <v>1</v>
      </c>
      <c r="C9" s="18" t="s">
        <v>3</v>
      </c>
      <c r="D9" s="20" t="s">
        <v>2</v>
      </c>
      <c r="E9" s="20"/>
      <c r="F9" s="20"/>
      <c r="G9" s="20"/>
      <c r="H9" s="20"/>
      <c r="K9"/>
      <c r="L9" s="29"/>
      <c r="M9" s="29"/>
      <c r="N9" s="29"/>
      <c r="O9" s="29"/>
    </row>
    <row r="10" spans="2:16" ht="36.75" customHeight="1">
      <c r="B10" s="17"/>
      <c r="C10" s="19"/>
      <c r="D10" s="3">
        <v>0</v>
      </c>
      <c r="E10" s="3">
        <v>3</v>
      </c>
      <c r="F10" s="3">
        <v>7</v>
      </c>
      <c r="G10" s="20">
        <v>14</v>
      </c>
      <c r="H10" s="20"/>
      <c r="K10" s="7"/>
      <c r="L10" s="30"/>
      <c r="M10" s="30"/>
      <c r="N10" s="30"/>
      <c r="O10" s="30"/>
    </row>
    <row r="11" spans="2:16" ht="34.5" customHeight="1">
      <c r="B11" s="1" t="s">
        <v>0</v>
      </c>
      <c r="C11" s="35">
        <v>44652</v>
      </c>
      <c r="D11" s="4">
        <f>C11</f>
        <v>44652</v>
      </c>
      <c r="E11" s="4">
        <f>C11+E10</f>
        <v>44655</v>
      </c>
      <c r="F11" s="4">
        <f>C11+F10</f>
        <v>44659</v>
      </c>
      <c r="G11" s="41">
        <f>C11+G10</f>
        <v>44666</v>
      </c>
      <c r="H11" s="41"/>
    </row>
    <row r="12" spans="2:16" ht="26.25" customHeight="1">
      <c r="B12" s="34" t="s">
        <v>9</v>
      </c>
      <c r="C12" s="36"/>
      <c r="D12" s="40" t="s">
        <v>14</v>
      </c>
      <c r="E12" s="40"/>
      <c r="F12" s="40"/>
      <c r="G12" s="31" t="s">
        <v>10</v>
      </c>
      <c r="H12" s="32"/>
    </row>
    <row r="13" spans="2:16" ht="26.25" customHeight="1">
      <c r="B13" s="23"/>
      <c r="C13" s="37"/>
      <c r="D13" s="6">
        <f>D11</f>
        <v>44652</v>
      </c>
      <c r="E13" s="5" t="s">
        <v>7</v>
      </c>
      <c r="F13" s="6">
        <f>D11+7</f>
        <v>44659</v>
      </c>
      <c r="G13" s="38">
        <f>D11+8</f>
        <v>44660</v>
      </c>
      <c r="H13" s="39"/>
    </row>
    <row r="15" spans="2:16" ht="21" customHeight="1">
      <c r="B15" s="23" t="s">
        <v>20</v>
      </c>
      <c r="C15" s="23"/>
      <c r="D15" s="23"/>
      <c r="E15" s="23"/>
      <c r="F15" s="23"/>
      <c r="G15" s="23"/>
      <c r="H15" s="23"/>
      <c r="I15" s="8"/>
    </row>
    <row r="16" spans="2:16" ht="21" customHeight="1">
      <c r="B16" s="20" t="s">
        <v>6</v>
      </c>
      <c r="C16" s="20"/>
      <c r="D16" s="20" t="s">
        <v>4</v>
      </c>
      <c r="E16" s="20"/>
      <c r="F16" s="20"/>
      <c r="G16" s="20" t="s">
        <v>5</v>
      </c>
      <c r="H16" s="20"/>
    </row>
    <row r="17" spans="2:8" ht="21" customHeight="1">
      <c r="B17" s="24">
        <v>80</v>
      </c>
      <c r="C17" s="25"/>
      <c r="D17" s="26" t="str">
        <f>IF(SUM(B17*0.2)&gt;15, "15", (B17*0.2))</f>
        <v>15</v>
      </c>
      <c r="E17" s="27"/>
      <c r="F17" s="28"/>
      <c r="G17" s="21" t="str">
        <f>IF(B17&lt;=25, "1", IF(B17&lt;=50, "2", IF(B17&gt;=50.01, "3")))</f>
        <v>3</v>
      </c>
      <c r="H17" s="22"/>
    </row>
    <row r="19" spans="2:8" ht="21" customHeight="1">
      <c r="B19" s="15" t="s">
        <v>21</v>
      </c>
      <c r="C19" s="15"/>
      <c r="D19" s="15"/>
      <c r="E19" s="15"/>
      <c r="F19" s="15"/>
      <c r="G19" s="15"/>
      <c r="H19" s="15"/>
    </row>
    <row r="20" spans="2:8" ht="21" customHeight="1">
      <c r="B20" s="20" t="s">
        <v>6</v>
      </c>
      <c r="C20" s="20"/>
      <c r="D20" s="20" t="s">
        <v>4</v>
      </c>
      <c r="E20" s="20"/>
      <c r="F20" s="20"/>
      <c r="G20" s="20" t="s">
        <v>5</v>
      </c>
      <c r="H20" s="20"/>
    </row>
    <row r="21" spans="2:8" ht="21" customHeight="1">
      <c r="B21" s="24">
        <v>150</v>
      </c>
      <c r="C21" s="25"/>
      <c r="D21" s="26" t="str">
        <f>IF(SUM(B21*0.1333)&gt;15, "15", (B21*0.1333))</f>
        <v>15</v>
      </c>
      <c r="E21" s="27"/>
      <c r="F21" s="28"/>
      <c r="G21" s="21" t="str">
        <f>IF(D21&lt;=2, "1", IF(D21&lt;=4, "2", IF(D21&lt;=6, "3", IF(D21&lt;=8, "4", IF(D21&gt;=8.0001, "5")))))</f>
        <v>5</v>
      </c>
      <c r="H21" s="22"/>
    </row>
    <row r="22" spans="2:8" ht="18" customHeight="1"/>
    <row r="23" spans="2:8" ht="14.25">
      <c r="B23" s="9" t="s">
        <v>13</v>
      </c>
    </row>
    <row r="24" spans="2:8" ht="14.25">
      <c r="B24" s="9" t="s">
        <v>11</v>
      </c>
    </row>
    <row r="25" spans="2:8" ht="12.75" customHeight="1">
      <c r="B25" s="9"/>
    </row>
    <row r="26" spans="2:8" ht="14.25">
      <c r="B26" s="11" t="s">
        <v>15</v>
      </c>
      <c r="C26" s="10"/>
      <c r="D26" s="10"/>
      <c r="E26" s="10"/>
      <c r="F26" s="10"/>
      <c r="G26" s="10"/>
      <c r="H26" s="10"/>
    </row>
    <row r="27" spans="2:8" ht="21" customHeight="1">
      <c r="B27" s="9"/>
    </row>
    <row r="28" spans="2:8" ht="21" customHeight="1">
      <c r="B28" s="13"/>
    </row>
  </sheetData>
  <sheetProtection password="B824" sheet="1" objects="1" scenarios="1" selectLockedCells="1"/>
  <mergeCells count="34">
    <mergeCell ref="B19:H19"/>
    <mergeCell ref="B20:C20"/>
    <mergeCell ref="D20:F20"/>
    <mergeCell ref="G20:H20"/>
    <mergeCell ref="B21:C21"/>
    <mergeCell ref="D21:F21"/>
    <mergeCell ref="G21:H21"/>
    <mergeCell ref="J6:P6"/>
    <mergeCell ref="L9:O9"/>
    <mergeCell ref="L10:O10"/>
    <mergeCell ref="G12:H12"/>
    <mergeCell ref="D9:H9"/>
    <mergeCell ref="B6:H6"/>
    <mergeCell ref="B12:B13"/>
    <mergeCell ref="C11:C13"/>
    <mergeCell ref="G13:H13"/>
    <mergeCell ref="D12:F12"/>
    <mergeCell ref="G11:H11"/>
    <mergeCell ref="G16:H16"/>
    <mergeCell ref="G17:H17"/>
    <mergeCell ref="B15:H15"/>
    <mergeCell ref="B16:C16"/>
    <mergeCell ref="B17:C17"/>
    <mergeCell ref="D16:F16"/>
    <mergeCell ref="D17:F17"/>
    <mergeCell ref="B1:H1"/>
    <mergeCell ref="B8:H8"/>
    <mergeCell ref="B2:H2"/>
    <mergeCell ref="B9:B10"/>
    <mergeCell ref="C9:C10"/>
    <mergeCell ref="B3:H3"/>
    <mergeCell ref="B5:H5"/>
    <mergeCell ref="B4:H4"/>
    <mergeCell ref="G10:H10"/>
  </mergeCells>
  <pageMargins left="0.511811024" right="0.511811024" top="0.78740157499999996" bottom="0.78740157499999996" header="0.31496062000000002" footer="0.31496062000000002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Calendário - Soro+Vacina</vt:lpstr>
      <vt:lpstr>'Calendário - Soro+Vacina'!Area_de_impressao</vt:lpstr>
    </vt:vector>
  </TitlesOfParts>
  <Company>Datasus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jaimerego</dc:creator>
  <cp:lastModifiedBy>Tatiane Dombroski</cp:lastModifiedBy>
  <dcterms:created xsi:type="dcterms:W3CDTF">2015-09-30T19:36:17Z</dcterms:created>
  <dcterms:modified xsi:type="dcterms:W3CDTF">2022-04-04T16:54:18Z</dcterms:modified>
</cp:coreProperties>
</file>